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10740" activeTab="0"/>
  </bookViews>
  <sheets>
    <sheet name="ИП-2012 (тариф)" sheetId="1" r:id="rId1"/>
  </sheets>
  <definedNames>
    <definedName name="_xlnm.Print_Titles" localSheetId="0">'ИП-2012 (тариф)'!$14:$14</definedName>
    <definedName name="_xlnm.Print_Area" localSheetId="0">'ИП-2012 (тариф)'!$A$1:$M$53</definedName>
  </definedNames>
  <calcPr fullCalcOnLoad="1"/>
</workbook>
</file>

<file path=xl/sharedStrings.xml><?xml version="1.0" encoding="utf-8"?>
<sst xmlns="http://schemas.openxmlformats.org/spreadsheetml/2006/main" count="134" uniqueCount="91">
  <si>
    <t>УТВЕРЖДАЮ</t>
  </si>
  <si>
    <t>Главный управляющий директор ОАО "КС-Прикамье"</t>
  </si>
  <si>
    <t>Министр градостроительства</t>
  </si>
  <si>
    <t>и развития инфраструктуры Пермского края</t>
  </si>
  <si>
    <t xml:space="preserve"> ____________________ В.В. Глазков</t>
  </si>
  <si>
    <t>_________________ А.А. Храпков</t>
  </si>
  <si>
    <t>«______» декабря 2011 г.</t>
  </si>
  <si>
    <t>М.П.</t>
  </si>
  <si>
    <t>Инвестиционная программа на 2012-2014 годы</t>
  </si>
  <si>
    <t>ОАО "КС-Прикамье"</t>
  </si>
  <si>
    <t>№ п/п</t>
  </si>
  <si>
    <t>Наименование инвестиционного проекта и работ</t>
  </si>
  <si>
    <t>Сроки выполнения работ (проектов)</t>
  </si>
  <si>
    <t>Технические параметры объекта (вводимая мощность, протяженность сетей и т.д.)</t>
  </si>
  <si>
    <t>Сметная стоимость в текущих ценах, тыс. руб.</t>
  </si>
  <si>
    <t>Итого за счет регулируемых тарифов, тыс. руб.</t>
  </si>
  <si>
    <t>Источники финансирования, без НДС</t>
  </si>
  <si>
    <t>Цель реализации проекта</t>
  </si>
  <si>
    <t>Экономическая эффективность (срок окупаемости, срок амортизации), лет</t>
  </si>
  <si>
    <t>Начало</t>
  </si>
  <si>
    <t>Окончание</t>
  </si>
  <si>
    <t>За счет регулируемых тарифов, тыс. руб.</t>
  </si>
  <si>
    <t>За счет регулируемых тарифов по присоединению,  тыс. руб.</t>
  </si>
  <si>
    <t>За счет иных источников (Бюджетные средства)</t>
  </si>
  <si>
    <t>(месяц и год)</t>
  </si>
  <si>
    <t>Амортизация</t>
  </si>
  <si>
    <t>Прибыль</t>
  </si>
  <si>
    <t>г. Александровск</t>
  </si>
  <si>
    <t>2012 год</t>
  </si>
  <si>
    <t>Строительство КТП-160кВА на ул.Маловильвенской, реконструкция ВЛ-6 кВ фидер №12 (строительство отпайки от ТП-14- 0,8 км), реконструкция ВЛ-0,4 кВ (фид. "Маловильвенская"- 2,0км)</t>
  </si>
  <si>
    <t>02.2012г.</t>
  </si>
  <si>
    <t>12.2012г.</t>
  </si>
  <si>
    <t>КТП-1 шт.           ВЛ-6кВ-0,8 км.      ВЛ-0,4кВ-2,0 км.</t>
  </si>
  <si>
    <t>Повышение надёжности электроснабжения потребителей, приведение качества и уровня напряжения в соответствие с требованием ГОСТ</t>
  </si>
  <si>
    <t>г.Горнозаводск</t>
  </si>
  <si>
    <t>Строительство ВКЛ-6 кВ от ЦРП до ТП-4, установка КТПН-250 кВА на ул. 1-мая, пос. Пашия</t>
  </si>
  <si>
    <t>ВЛ-6кВ-1,4км.;                             КЛ-6кВ-0,1км.;                             ВЛ-0,4кВ-0,5км.;                                                КТПН-1шт</t>
  </si>
  <si>
    <t>Обеспечение качества электрической энергии, снижение потерь</t>
  </si>
  <si>
    <t>г.Гремячинск</t>
  </si>
  <si>
    <t>Строительство БРТП (взамен аварийной РП-2), реконструкция питающих фидеров ВЛ-6,0 кВ (длиной 1,2 км) и ВЛ-0,4 кВ (длиной 1,5 км)</t>
  </si>
  <si>
    <t>БРТП-1шт.                             Тр-р-2шт.                            Яч. с ВВ-9шт.                       ВЛ-6кВ-1,2км.                   ВЛ-0,4кВ-1,5км.</t>
  </si>
  <si>
    <t>Повышение надежности электроснабжения социально-значимого объекта города, обеспечение качества электрической энергии</t>
  </si>
  <si>
    <t>г.Губаха</t>
  </si>
  <si>
    <t>Реконструкция ТП-105 (установка КТПН-630кВА), реконструкция ТП-104 (установка тр-ра 400 кВА), пос. Нагорнский.</t>
  </si>
  <si>
    <t>КТПН- 1 шт                          Тр-р-2шт</t>
  </si>
  <si>
    <t xml:space="preserve">Повышение надёжности электроснабжения социально-значимых объектов, перевод жилого фонда посёлка на электрообогрев. </t>
  </si>
  <si>
    <t>ВЛ-6кВ-2,0км                             КЛ-6кВ-2,5км</t>
  </si>
  <si>
    <t>Повышение надёжности электроснабжения социально-значимых объектов пос. Северный</t>
  </si>
  <si>
    <t>г.Кизел</t>
  </si>
  <si>
    <t>Реконструкция ВЛ-6кВ фид.5 п/ст "Коспаш-1" до ТП-"Шахта 40", длиной 3,0 км;</t>
  </si>
  <si>
    <t>ВЛ-6кВ-3км</t>
  </si>
  <si>
    <t>Повышение надежности электроснабжения, вынос ВЛ из болотистой местности</t>
  </si>
  <si>
    <t>Реконструкция ВЛ-6кв ф.№9 ПС «Город», участок ТП-3-ТП-52, длиной – 0,5км</t>
  </si>
  <si>
    <t>ВЛ-6кВ-0,5км</t>
  </si>
  <si>
    <t>Повышение надёжности эл.снабжения потребителя I категории (АТС), и др.социально значимых объектов г.Кизел</t>
  </si>
  <si>
    <t>г.Лысьва</t>
  </si>
  <si>
    <t>Реконструкция электросетевого комплекса № (установка КТПН-250кВА в районе ул.Дарвина-Полевая, ВЛ-6 кВ-0,5км, ВЛ-0,4 кВ-2,0км)</t>
  </si>
  <si>
    <t>КТПН-1шт,       ВЛ-6кВ-0,5км, ВЛ-0,4кВ-2,0км</t>
  </si>
  <si>
    <t>Разукрупнение ТП №14,60,РП-1 (ул.Дарвина-Полевая), снижение потерь, повышение качества электрической энергии</t>
  </si>
  <si>
    <t>Реконструкция электросетевого комплекса № (установка КТПН-250кВА в районе ул.Дарвина-Некрасова, ВЛ-6 кВ-0,5км, ВЛ-0,4 кВ-1,9км)</t>
  </si>
  <si>
    <t>КТПН-1шт,       ВЛ-6кВ-0,5км, ВЛ-0,4кВ-1,9км</t>
  </si>
  <si>
    <t>Разукрупнение ТП №9,20,21 (ул.Дарвина-Некрасова), снижение потерь, повышение качества электрической энергии</t>
  </si>
  <si>
    <t>Реконструкция электросетевого комплекса пос.Кормовище, реконструкция ВЛ-10кВ-0,7 км ВЛ-0,4кВ-4км, установка трех КТПН-160кВА</t>
  </si>
  <si>
    <t>КТПН-3шт,       ВЛ-10кВ-0,7км, ВЛ-0,4кВ-4,0км</t>
  </si>
  <si>
    <t>Разукрупнение ТП №211, 213, 214, 215, снижение потерь, повышение качества электрической энергии</t>
  </si>
  <si>
    <t>Реконструкция электросетевого комплекса № (установка КТПН-250кВА в районе ул.Иванова-Белинского, ВЛ-6 кВ-0,2км, ВЛ-0,4 кВ-2,0км)</t>
  </si>
  <si>
    <t>КТПН-1шт,       ВЛ-6кВ-0,2км, ВЛ-0,4кВ-2,0км</t>
  </si>
  <si>
    <t>Разукрупнение ТП № 14,19,21,60 (Иванова-Белинского), снижение потерь, повышение качества электрической энергии</t>
  </si>
  <si>
    <t>г.Очер</t>
  </si>
  <si>
    <t>КТПН-2шт                              ВЛ-6кВ-2,5км               ВЛ-0,4кВ-1км              Яч. с ВН-1шт</t>
  </si>
  <si>
    <t>Повышение надежности электроснабжения южной части города, снижение потерь, повышение качества электрической энергии</t>
  </si>
  <si>
    <t>г.Суксун</t>
  </si>
  <si>
    <t>Реконструкция ВКЛ-10,0 кВ фид №2 от п/ст "Суксун" до ТП-120, (длиной - 1,5 км)</t>
  </si>
  <si>
    <t xml:space="preserve">ВЛ-10кВ-1,5км </t>
  </si>
  <si>
    <t xml:space="preserve">Повышение надежности электроснабжения поселка </t>
  </si>
  <si>
    <t>г.Чайковский</t>
  </si>
  <si>
    <t>КЛ-10кВ-0,8км</t>
  </si>
  <si>
    <t>Повышение надёжности электроснабжения потребителей города</t>
  </si>
  <si>
    <t>Строительство КТПН-630 в районе "Завьялова-2" (перекрёсток улиц Лермонтова и Пушкина), с реконструкцией сетей ВЛИ-0,4 кВ в объёме 4,0 км;</t>
  </si>
  <si>
    <t>КТПН-1шт.                                      ВЛ-0,4кВ-4км</t>
  </si>
  <si>
    <t>Повышение надёжности электроснабжения потребителей, снижение потерь, повышение качества электроэнергии, разгрузка ТП-122, -154, -198;</t>
  </si>
  <si>
    <t>КТПН-1шт.           ВЛ-10кВ-0,2км.      КЛ-10кВ-0,1км.</t>
  </si>
  <si>
    <t>Обеспечение качества электрической энергии у потребителей, повышение надежности электроснабжения потребителей и снижение потерь электроэнергии (район застройки)</t>
  </si>
  <si>
    <t>Электросетевые мероприятия</t>
  </si>
  <si>
    <t>ВСЕГО</t>
  </si>
  <si>
    <t>Главный инженер ОАО "КС-Прикамье"</t>
  </si>
  <si>
    <t>П.С. Семенов</t>
  </si>
  <si>
    <r>
      <t xml:space="preserve">Реконструкция фидеров "Северный-1","Северный-2" </t>
    </r>
    <r>
      <rPr>
        <b/>
        <sz val="10"/>
        <rFont val="Times New Roman"/>
        <family val="1"/>
      </rPr>
      <t>I этап:</t>
    </r>
    <r>
      <rPr>
        <sz val="10"/>
        <rFont val="Times New Roman"/>
        <family val="1"/>
      </rPr>
      <t xml:space="preserve"> от ГПП-2 ОАО "Метафракс" до оп.№1 (КЛ-6кВ-2,5км, ВЛ-6кВ-2,0км)</t>
    </r>
  </si>
  <si>
    <r>
      <t xml:space="preserve">Строительство ВКЛ-10 кВ, отпайка от фид.11 п/ст "Завьялово" (в м-ны "Завьялово-4" и "Завьялово-5"), длиной 0,3 км, установка КТПН-630 </t>
    </r>
    <r>
      <rPr>
        <b/>
        <sz val="10"/>
        <rFont val="Times New Roman"/>
        <family val="1"/>
      </rPr>
      <t>(I этап)</t>
    </r>
  </si>
  <si>
    <t>Строительство двух КТПН-400 (с трансформаторами ТМГ-250) на перекрёсках: ул.Школьная-пер.Западный и ул.Южная-пер.Мичурина, строительство ВЛИ-10кВ от ТП-45 (фид.9 п/ст "Очёр") длиной - 2,5 км (до вновь установленных КТПН), строительство ВЛИ-0,4 кВ (1,0 км), установка ячейки КСО с ВН-16 в РУ-10 кВ ТП-45;</t>
  </si>
  <si>
    <t xml:space="preserve">Реконструкция КЛ-10 кВ от ПС "Сайгатка":                                                         - КЛ-10 фид. 4 и 20  до головных опор (по 0,2 км каждый);                                                                                    - КЛ-10 фид.31 до головной опоры (0,4 км);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</si>
</sst>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0.000"/>
    <numFmt numFmtId="172" formatCode="0.0"/>
    <numFmt numFmtId="173" formatCode="0.00000"/>
    <numFmt numFmtId="174" formatCode="0.00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0.000000000000%"/>
    <numFmt numFmtId="185" formatCode="0.0000000000000%"/>
    <numFmt numFmtId="186" formatCode="0.00000000000000%"/>
    <numFmt numFmtId="187" formatCode="0.000000000000000%"/>
    <numFmt numFmtId="188" formatCode="0.0%"/>
  </numFmts>
  <fonts count="34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6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b/>
      <i/>
      <sz val="8"/>
      <name val="Arial Cyr"/>
      <family val="0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7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59" applyFont="1" applyFill="1" applyBorder="1" applyAlignment="1">
      <alignment horizontal="left" vertical="center" wrapText="1"/>
      <protection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59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0" fontId="26" fillId="0" borderId="11" xfId="59" applyFont="1" applyFill="1" applyBorder="1" applyAlignment="1">
      <alignment horizontal="left" vertical="center" wrapText="1"/>
      <protection/>
    </xf>
    <xf numFmtId="0" fontId="30" fillId="0" borderId="10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4" fontId="31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0" xfId="0" applyFont="1" applyFill="1" applyAlignment="1">
      <alignment/>
    </xf>
    <xf numFmtId="4" fontId="33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8" fillId="0" borderId="13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3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tabSelected="1" view="pageBreakPreview" zoomScaleSheetLayoutView="100" zoomScalePageLayoutView="0" workbookViewId="0" topLeftCell="A11">
      <pane ySplit="4" topLeftCell="A15" activePane="bottomLeft" state="frozen"/>
      <selection pane="topLeft" activeCell="A11" sqref="A11"/>
      <selection pane="bottomLeft" activeCell="J43" sqref="J43"/>
    </sheetView>
  </sheetViews>
  <sheetFormatPr defaultColWidth="9.00390625" defaultRowHeight="12.75"/>
  <cols>
    <col min="1" max="1" width="4.25390625" style="2" customWidth="1"/>
    <col min="2" max="2" width="34.125" style="2" customWidth="1"/>
    <col min="3" max="3" width="8.00390625" style="4" customWidth="1"/>
    <col min="4" max="4" width="8.375" style="4" customWidth="1"/>
    <col min="5" max="5" width="13.00390625" style="5" customWidth="1"/>
    <col min="6" max="6" width="13.00390625" style="2" customWidth="1"/>
    <col min="7" max="7" width="12.25390625" style="2" customWidth="1"/>
    <col min="8" max="8" width="9.875" style="2" customWidth="1"/>
    <col min="9" max="9" width="12.125" style="2" customWidth="1"/>
    <col min="10" max="10" width="12.25390625" style="2" customWidth="1"/>
    <col min="11" max="11" width="10.00390625" style="2" customWidth="1"/>
    <col min="12" max="12" width="24.875" style="2" customWidth="1"/>
    <col min="13" max="13" width="12.25390625" style="2" customWidth="1"/>
    <col min="14" max="16384" width="9.125" style="2" customWidth="1"/>
  </cols>
  <sheetData>
    <row r="1" spans="2:11" ht="12.75">
      <c r="B1" s="3" t="s">
        <v>0</v>
      </c>
      <c r="K1" s="6" t="s">
        <v>0</v>
      </c>
    </row>
    <row r="2" spans="2:11" ht="12.75">
      <c r="B2" s="7" t="s">
        <v>1</v>
      </c>
      <c r="K2" s="8" t="s">
        <v>2</v>
      </c>
    </row>
    <row r="3" ht="12.75">
      <c r="K3" s="9" t="s">
        <v>3</v>
      </c>
    </row>
    <row r="4" spans="2:11" ht="29.25" customHeight="1">
      <c r="B4" s="7" t="s">
        <v>4</v>
      </c>
      <c r="K4" s="8" t="s">
        <v>5</v>
      </c>
    </row>
    <row r="5" spans="2:11" ht="24" customHeight="1">
      <c r="B5" s="7" t="s">
        <v>6</v>
      </c>
      <c r="K5" s="7" t="s">
        <v>6</v>
      </c>
    </row>
    <row r="6" spans="2:11" ht="22.5" customHeight="1">
      <c r="B6" s="7" t="s">
        <v>7</v>
      </c>
      <c r="K6" s="8" t="s">
        <v>7</v>
      </c>
    </row>
    <row r="7" ht="12.75">
      <c r="J7" s="10"/>
    </row>
    <row r="8" ht="18.75">
      <c r="F8" s="11" t="s">
        <v>8</v>
      </c>
    </row>
    <row r="9" ht="18.75">
      <c r="F9" s="11" t="s">
        <v>9</v>
      </c>
    </row>
    <row r="11" spans="1:13" s="13" customFormat="1" ht="23.25" customHeight="1">
      <c r="A11" s="44" t="s">
        <v>10</v>
      </c>
      <c r="B11" s="44" t="s">
        <v>11</v>
      </c>
      <c r="C11" s="44" t="s">
        <v>12</v>
      </c>
      <c r="D11" s="44"/>
      <c r="E11" s="44" t="s">
        <v>13</v>
      </c>
      <c r="F11" s="44" t="s">
        <v>14</v>
      </c>
      <c r="G11" s="44" t="s">
        <v>15</v>
      </c>
      <c r="H11" s="44" t="s">
        <v>16</v>
      </c>
      <c r="I11" s="44"/>
      <c r="J11" s="44"/>
      <c r="K11" s="44"/>
      <c r="L11" s="44" t="s">
        <v>17</v>
      </c>
      <c r="M11" s="44" t="s">
        <v>18</v>
      </c>
    </row>
    <row r="12" spans="1:13" s="13" customFormat="1" ht="18.75" customHeight="1">
      <c r="A12" s="44"/>
      <c r="B12" s="44"/>
      <c r="C12" s="12" t="s">
        <v>19</v>
      </c>
      <c r="D12" s="12" t="s">
        <v>20</v>
      </c>
      <c r="E12" s="44"/>
      <c r="F12" s="44"/>
      <c r="G12" s="44"/>
      <c r="H12" s="44" t="s">
        <v>21</v>
      </c>
      <c r="I12" s="44"/>
      <c r="J12" s="44" t="s">
        <v>22</v>
      </c>
      <c r="K12" s="44" t="s">
        <v>23</v>
      </c>
      <c r="L12" s="44"/>
      <c r="M12" s="44"/>
    </row>
    <row r="13" spans="1:13" s="13" customFormat="1" ht="56.25" customHeight="1">
      <c r="A13" s="44"/>
      <c r="B13" s="44"/>
      <c r="C13" s="12" t="s">
        <v>24</v>
      </c>
      <c r="D13" s="12" t="s">
        <v>24</v>
      </c>
      <c r="E13" s="44"/>
      <c r="F13" s="44"/>
      <c r="G13" s="44"/>
      <c r="H13" s="12" t="s">
        <v>25</v>
      </c>
      <c r="I13" s="12" t="s">
        <v>26</v>
      </c>
      <c r="J13" s="44"/>
      <c r="K13" s="44"/>
      <c r="L13" s="44"/>
      <c r="M13" s="44"/>
    </row>
    <row r="14" spans="1:13" s="13" customFormat="1" ht="11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</row>
    <row r="15" spans="1:13" s="19" customFormat="1" ht="12.75">
      <c r="A15" s="14"/>
      <c r="B15" s="15" t="s">
        <v>27</v>
      </c>
      <c r="C15" s="16"/>
      <c r="D15" s="16"/>
      <c r="E15" s="17"/>
      <c r="F15" s="18"/>
      <c r="G15" s="18"/>
      <c r="H15" s="18"/>
      <c r="I15" s="18"/>
      <c r="J15" s="18"/>
      <c r="K15" s="18"/>
      <c r="L15" s="14"/>
      <c r="M15" s="14"/>
    </row>
    <row r="16" spans="1:13" s="19" customFormat="1" ht="12.75">
      <c r="A16" s="14"/>
      <c r="B16" s="15"/>
      <c r="C16" s="1" t="s">
        <v>28</v>
      </c>
      <c r="D16" s="41"/>
      <c r="E16" s="17"/>
      <c r="F16" s="18">
        <f>K16+H16+I16+J16</f>
        <v>5300</v>
      </c>
      <c r="G16" s="18">
        <f aca="true" t="shared" si="0" ref="G16:G40">H16+I16+J16</f>
        <v>5300</v>
      </c>
      <c r="H16" s="18">
        <f>SUM(H17:H17)</f>
        <v>0</v>
      </c>
      <c r="I16" s="18">
        <f>SUM(I17:I17)</f>
        <v>5300</v>
      </c>
      <c r="J16" s="18">
        <f>SUM(J17:J17)</f>
        <v>0</v>
      </c>
      <c r="K16" s="18">
        <f>SUM(K17:K17)</f>
        <v>0</v>
      </c>
      <c r="L16" s="14"/>
      <c r="M16" s="14"/>
    </row>
    <row r="17" spans="1:13" ht="64.5" customHeight="1">
      <c r="A17" s="17">
        <v>1</v>
      </c>
      <c r="B17" s="20" t="s">
        <v>29</v>
      </c>
      <c r="C17" s="17" t="s">
        <v>30</v>
      </c>
      <c r="D17" s="17" t="s">
        <v>31</v>
      </c>
      <c r="E17" s="21" t="s">
        <v>32</v>
      </c>
      <c r="F17" s="22">
        <f>K17+H17+I17+J17</f>
        <v>5300</v>
      </c>
      <c r="G17" s="22">
        <f>H17+I17+J17</f>
        <v>5300</v>
      </c>
      <c r="H17" s="23"/>
      <c r="I17" s="22">
        <v>5300</v>
      </c>
      <c r="J17" s="23"/>
      <c r="K17" s="22"/>
      <c r="L17" s="21" t="s">
        <v>33</v>
      </c>
      <c r="M17" s="24">
        <v>15</v>
      </c>
    </row>
    <row r="18" spans="1:13" ht="12.75">
      <c r="A18" s="14"/>
      <c r="B18" s="15" t="s">
        <v>34</v>
      </c>
      <c r="C18" s="16"/>
      <c r="D18" s="16"/>
      <c r="E18" s="17"/>
      <c r="F18" s="18"/>
      <c r="G18" s="18"/>
      <c r="H18" s="18"/>
      <c r="I18" s="18"/>
      <c r="J18" s="18"/>
      <c r="K18" s="18"/>
      <c r="L18" s="14"/>
      <c r="M18" s="14"/>
    </row>
    <row r="19" spans="1:13" ht="12.75">
      <c r="A19" s="14"/>
      <c r="B19" s="15"/>
      <c r="C19" s="1" t="s">
        <v>28</v>
      </c>
      <c r="D19" s="41"/>
      <c r="E19" s="17"/>
      <c r="F19" s="18">
        <f aca="true" t="shared" si="1" ref="F19:F31">K19+H19+I19+J19</f>
        <v>3500</v>
      </c>
      <c r="G19" s="18">
        <f t="shared" si="0"/>
        <v>3500</v>
      </c>
      <c r="H19" s="18">
        <f>SUM(H20:H20)</f>
        <v>0</v>
      </c>
      <c r="I19" s="18">
        <f>SUM(I20:I20)</f>
        <v>3500</v>
      </c>
      <c r="J19" s="18">
        <f>SUM(J20:J20)</f>
        <v>0</v>
      </c>
      <c r="K19" s="18">
        <f>SUM(K20:K20)</f>
        <v>0</v>
      </c>
      <c r="L19" s="14"/>
      <c r="M19" s="14"/>
    </row>
    <row r="20" spans="1:13" ht="45">
      <c r="A20" s="17">
        <v>2</v>
      </c>
      <c r="B20" s="20" t="s">
        <v>35</v>
      </c>
      <c r="C20" s="17" t="s">
        <v>30</v>
      </c>
      <c r="D20" s="25" t="s">
        <v>31</v>
      </c>
      <c r="E20" s="26" t="s">
        <v>36</v>
      </c>
      <c r="F20" s="22">
        <f>K20+H20+I20+J20</f>
        <v>3500</v>
      </c>
      <c r="G20" s="22">
        <f>H20+I20</f>
        <v>3500</v>
      </c>
      <c r="H20" s="23"/>
      <c r="I20" s="22">
        <v>3500</v>
      </c>
      <c r="J20" s="23"/>
      <c r="K20" s="22"/>
      <c r="L20" s="27" t="s">
        <v>37</v>
      </c>
      <c r="M20" s="24">
        <v>15</v>
      </c>
    </row>
    <row r="21" spans="1:13" ht="12.75">
      <c r="A21" s="14"/>
      <c r="B21" s="15" t="s">
        <v>38</v>
      </c>
      <c r="C21" s="16"/>
      <c r="D21" s="16"/>
      <c r="E21" s="17"/>
      <c r="F21" s="18"/>
      <c r="G21" s="18"/>
      <c r="H21" s="18"/>
      <c r="I21" s="18"/>
      <c r="J21" s="18"/>
      <c r="K21" s="18"/>
      <c r="L21" s="14"/>
      <c r="M21" s="14"/>
    </row>
    <row r="22" spans="1:13" ht="12.75">
      <c r="A22" s="14"/>
      <c r="B22" s="15"/>
      <c r="C22" s="1" t="s">
        <v>28</v>
      </c>
      <c r="D22" s="41"/>
      <c r="E22" s="17"/>
      <c r="F22" s="18">
        <f t="shared" si="1"/>
        <v>18106.6</v>
      </c>
      <c r="G22" s="18">
        <f t="shared" si="0"/>
        <v>18106.6</v>
      </c>
      <c r="H22" s="18">
        <f>SUM(H23:H23)</f>
        <v>13941.6</v>
      </c>
      <c r="I22" s="18">
        <f>SUM(I23:I23)</f>
        <v>4165</v>
      </c>
      <c r="J22" s="18">
        <f>SUM(J23:J23)</f>
        <v>0</v>
      </c>
      <c r="K22" s="18">
        <f>SUM(K23:K23)</f>
        <v>0</v>
      </c>
      <c r="L22" s="14"/>
      <c r="M22" s="14"/>
    </row>
    <row r="23" spans="1:13" ht="60" customHeight="1">
      <c r="A23" s="17">
        <v>3</v>
      </c>
      <c r="B23" s="20" t="s">
        <v>39</v>
      </c>
      <c r="C23" s="17" t="s">
        <v>30</v>
      </c>
      <c r="D23" s="25" t="s">
        <v>31</v>
      </c>
      <c r="E23" s="26" t="s">
        <v>40</v>
      </c>
      <c r="F23" s="22">
        <f t="shared" si="1"/>
        <v>18106.6</v>
      </c>
      <c r="G23" s="22">
        <f t="shared" si="0"/>
        <v>18106.6</v>
      </c>
      <c r="H23" s="22">
        <v>13941.6</v>
      </c>
      <c r="I23" s="22">
        <v>4165</v>
      </c>
      <c r="J23" s="22"/>
      <c r="K23" s="22"/>
      <c r="L23" s="21" t="s">
        <v>41</v>
      </c>
      <c r="M23" s="24">
        <v>15</v>
      </c>
    </row>
    <row r="24" spans="1:13" ht="12.75">
      <c r="A24" s="14"/>
      <c r="B24" s="15" t="s">
        <v>42</v>
      </c>
      <c r="C24" s="16"/>
      <c r="D24" s="16"/>
      <c r="E24" s="17"/>
      <c r="F24" s="18"/>
      <c r="G24" s="18"/>
      <c r="H24" s="18"/>
      <c r="I24" s="18"/>
      <c r="J24" s="18"/>
      <c r="K24" s="18"/>
      <c r="L24" s="14"/>
      <c r="M24" s="14"/>
    </row>
    <row r="25" spans="1:13" ht="12.75">
      <c r="A25" s="14"/>
      <c r="B25" s="15"/>
      <c r="C25" s="1" t="s">
        <v>28</v>
      </c>
      <c r="D25" s="41"/>
      <c r="E25" s="17"/>
      <c r="F25" s="18">
        <f t="shared" si="1"/>
        <v>8500</v>
      </c>
      <c r="G25" s="18">
        <f t="shared" si="0"/>
        <v>8500</v>
      </c>
      <c r="H25" s="18">
        <f>SUM(H26:H27)</f>
        <v>0</v>
      </c>
      <c r="I25" s="18">
        <f>SUM(I26:I27)</f>
        <v>8500</v>
      </c>
      <c r="J25" s="18">
        <f>SUM(J26:J27)</f>
        <v>0</v>
      </c>
      <c r="K25" s="18">
        <f>SUM(K26:K27)</f>
        <v>0</v>
      </c>
      <c r="L25" s="14"/>
      <c r="M25" s="14"/>
    </row>
    <row r="26" spans="1:13" ht="56.25">
      <c r="A26" s="17">
        <v>4</v>
      </c>
      <c r="B26" s="20" t="s">
        <v>43</v>
      </c>
      <c r="C26" s="17" t="s">
        <v>30</v>
      </c>
      <c r="D26" s="17" t="s">
        <v>31</v>
      </c>
      <c r="E26" s="28" t="s">
        <v>44</v>
      </c>
      <c r="F26" s="22">
        <f t="shared" si="1"/>
        <v>1000</v>
      </c>
      <c r="G26" s="22">
        <f t="shared" si="0"/>
        <v>1000</v>
      </c>
      <c r="H26" s="23"/>
      <c r="I26" s="22">
        <v>1000</v>
      </c>
      <c r="J26" s="23"/>
      <c r="K26" s="23"/>
      <c r="L26" s="21" t="s">
        <v>45</v>
      </c>
      <c r="M26" s="24">
        <v>15</v>
      </c>
    </row>
    <row r="27" spans="1:13" ht="51">
      <c r="A27" s="17">
        <v>5</v>
      </c>
      <c r="B27" s="20" t="s">
        <v>87</v>
      </c>
      <c r="C27" s="17" t="s">
        <v>30</v>
      </c>
      <c r="D27" s="17" t="s">
        <v>31</v>
      </c>
      <c r="E27" s="28" t="s">
        <v>46</v>
      </c>
      <c r="F27" s="22">
        <f>K27+H27+I27+J27</f>
        <v>7500</v>
      </c>
      <c r="G27" s="22">
        <f>H27+I27+J27</f>
        <v>7500</v>
      </c>
      <c r="H27" s="23"/>
      <c r="I27" s="22">
        <v>7500</v>
      </c>
      <c r="J27" s="23"/>
      <c r="K27" s="23"/>
      <c r="L27" s="21" t="s">
        <v>47</v>
      </c>
      <c r="M27" s="24">
        <v>18</v>
      </c>
    </row>
    <row r="28" spans="1:13" ht="12.75">
      <c r="A28" s="14"/>
      <c r="B28" s="15" t="s">
        <v>48</v>
      </c>
      <c r="C28" s="16"/>
      <c r="D28" s="16"/>
      <c r="E28" s="17"/>
      <c r="F28" s="18"/>
      <c r="G28" s="18"/>
      <c r="H28" s="18"/>
      <c r="I28" s="18"/>
      <c r="J28" s="18"/>
      <c r="K28" s="18"/>
      <c r="L28" s="14"/>
      <c r="M28" s="14"/>
    </row>
    <row r="29" spans="1:13" ht="12.75">
      <c r="A29" s="14"/>
      <c r="B29" s="15"/>
      <c r="C29" s="1" t="s">
        <v>28</v>
      </c>
      <c r="D29" s="41"/>
      <c r="E29" s="17"/>
      <c r="F29" s="18">
        <f t="shared" si="1"/>
        <v>5850</v>
      </c>
      <c r="G29" s="18">
        <f t="shared" si="0"/>
        <v>5850</v>
      </c>
      <c r="H29" s="18">
        <f>SUM(H30:H31)</f>
        <v>0</v>
      </c>
      <c r="I29" s="18">
        <f>SUM(I30:I31)</f>
        <v>5850</v>
      </c>
      <c r="J29" s="18">
        <f>SUM(J30:J31)</f>
        <v>0</v>
      </c>
      <c r="K29" s="18">
        <f>SUM(K30:K31)</f>
        <v>0</v>
      </c>
      <c r="L29" s="14"/>
      <c r="M29" s="14"/>
    </row>
    <row r="30" spans="1:13" ht="38.25">
      <c r="A30" s="17">
        <v>6</v>
      </c>
      <c r="B30" s="20" t="s">
        <v>49</v>
      </c>
      <c r="C30" s="17" t="s">
        <v>30</v>
      </c>
      <c r="D30" s="25" t="s">
        <v>31</v>
      </c>
      <c r="E30" s="26" t="s">
        <v>50</v>
      </c>
      <c r="F30" s="22">
        <f t="shared" si="1"/>
        <v>5000</v>
      </c>
      <c r="G30" s="22">
        <f t="shared" si="0"/>
        <v>5000</v>
      </c>
      <c r="H30" s="23"/>
      <c r="I30" s="22">
        <v>5000</v>
      </c>
      <c r="J30" s="22"/>
      <c r="K30" s="22"/>
      <c r="L30" s="26" t="s">
        <v>51</v>
      </c>
      <c r="M30" s="24">
        <v>15</v>
      </c>
    </row>
    <row r="31" spans="1:13" ht="45">
      <c r="A31" s="17">
        <v>7</v>
      </c>
      <c r="B31" s="20" t="s">
        <v>52</v>
      </c>
      <c r="C31" s="17" t="s">
        <v>30</v>
      </c>
      <c r="D31" s="25" t="s">
        <v>31</v>
      </c>
      <c r="E31" s="26" t="s">
        <v>53</v>
      </c>
      <c r="F31" s="22">
        <f t="shared" si="1"/>
        <v>850</v>
      </c>
      <c r="G31" s="22">
        <f t="shared" si="0"/>
        <v>850</v>
      </c>
      <c r="H31" s="23"/>
      <c r="I31" s="22">
        <v>850</v>
      </c>
      <c r="J31" s="23"/>
      <c r="K31" s="23"/>
      <c r="L31" s="21" t="s">
        <v>54</v>
      </c>
      <c r="M31" s="24">
        <v>15</v>
      </c>
    </row>
    <row r="32" spans="1:13" ht="12.75">
      <c r="A32" s="14"/>
      <c r="B32" s="15" t="s">
        <v>55</v>
      </c>
      <c r="C32" s="16"/>
      <c r="D32" s="16"/>
      <c r="E32" s="17"/>
      <c r="F32" s="18"/>
      <c r="G32" s="18"/>
      <c r="H32" s="18"/>
      <c r="I32" s="18"/>
      <c r="J32" s="18"/>
      <c r="K32" s="18"/>
      <c r="L32" s="14"/>
      <c r="M32" s="14"/>
    </row>
    <row r="33" spans="1:12" ht="12.75">
      <c r="A33" s="17"/>
      <c r="B33" s="20"/>
      <c r="C33" s="1" t="s">
        <v>28</v>
      </c>
      <c r="D33" s="41"/>
      <c r="E33" s="26"/>
      <c r="F33" s="18">
        <f>K33+H33+I33+J33</f>
        <v>20960</v>
      </c>
      <c r="G33" s="18">
        <f t="shared" si="0"/>
        <v>8950</v>
      </c>
      <c r="H33" s="18">
        <f>SUM(H34:H37)</f>
        <v>0</v>
      </c>
      <c r="I33" s="18">
        <f>SUM(I34:I37)</f>
        <v>8950</v>
      </c>
      <c r="J33" s="18">
        <f>SUM(J34:J37)</f>
        <v>0</v>
      </c>
      <c r="K33" s="18">
        <f>SUM(K34:K37)</f>
        <v>12010</v>
      </c>
      <c r="L33" s="21"/>
    </row>
    <row r="34" spans="1:13" ht="51">
      <c r="A34" s="17">
        <v>8</v>
      </c>
      <c r="B34" s="20" t="s">
        <v>56</v>
      </c>
      <c r="C34" s="17" t="s">
        <v>30</v>
      </c>
      <c r="D34" s="25" t="s">
        <v>31</v>
      </c>
      <c r="E34" s="26" t="s">
        <v>57</v>
      </c>
      <c r="F34" s="22">
        <f>K34+H34+I34+J34</f>
        <v>4550</v>
      </c>
      <c r="G34" s="22">
        <f t="shared" si="0"/>
        <v>4550</v>
      </c>
      <c r="H34" s="22"/>
      <c r="I34" s="22">
        <v>4550</v>
      </c>
      <c r="J34" s="22"/>
      <c r="K34" s="22"/>
      <c r="L34" s="21" t="s">
        <v>58</v>
      </c>
      <c r="M34" s="24">
        <v>15</v>
      </c>
    </row>
    <row r="35" spans="1:13" ht="50.25" customHeight="1">
      <c r="A35" s="17">
        <v>9</v>
      </c>
      <c r="B35" s="20" t="s">
        <v>59</v>
      </c>
      <c r="C35" s="17" t="s">
        <v>30</v>
      </c>
      <c r="D35" s="25" t="s">
        <v>31</v>
      </c>
      <c r="E35" s="21" t="s">
        <v>60</v>
      </c>
      <c r="F35" s="22">
        <f>K35+H35+I35+J35</f>
        <v>4400</v>
      </c>
      <c r="G35" s="22">
        <f t="shared" si="0"/>
        <v>4400</v>
      </c>
      <c r="H35" s="22"/>
      <c r="I35" s="22">
        <v>4400</v>
      </c>
      <c r="J35" s="22"/>
      <c r="K35" s="22"/>
      <c r="L35" s="21" t="s">
        <v>61</v>
      </c>
      <c r="M35" s="24">
        <v>15</v>
      </c>
    </row>
    <row r="36" spans="1:13" ht="50.25" customHeight="1">
      <c r="A36" s="17">
        <v>10</v>
      </c>
      <c r="B36" s="20" t="s">
        <v>62</v>
      </c>
      <c r="C36" s="17" t="s">
        <v>30</v>
      </c>
      <c r="D36" s="25" t="s">
        <v>31</v>
      </c>
      <c r="E36" s="21" t="s">
        <v>63</v>
      </c>
      <c r="F36" s="22">
        <f>K36+H36+I36+J36</f>
        <v>8550</v>
      </c>
      <c r="G36" s="22">
        <f t="shared" si="0"/>
        <v>0</v>
      </c>
      <c r="H36" s="22"/>
      <c r="I36" s="22"/>
      <c r="J36" s="22"/>
      <c r="K36" s="22">
        <v>8550</v>
      </c>
      <c r="L36" s="21" t="s">
        <v>64</v>
      </c>
      <c r="M36" s="24">
        <v>15</v>
      </c>
    </row>
    <row r="37" spans="1:13" ht="56.25">
      <c r="A37" s="17">
        <v>11</v>
      </c>
      <c r="B37" s="20" t="s">
        <v>65</v>
      </c>
      <c r="C37" s="17" t="s">
        <v>30</v>
      </c>
      <c r="D37" s="25" t="s">
        <v>31</v>
      </c>
      <c r="E37" s="21" t="s">
        <v>66</v>
      </c>
      <c r="F37" s="22">
        <f>K37+H37+I37+J37</f>
        <v>3460</v>
      </c>
      <c r="G37" s="22">
        <f t="shared" si="0"/>
        <v>0</v>
      </c>
      <c r="H37" s="23"/>
      <c r="I37" s="22"/>
      <c r="J37" s="22"/>
      <c r="K37" s="22">
        <v>3460</v>
      </c>
      <c r="L37" s="21" t="s">
        <v>67</v>
      </c>
      <c r="M37" s="24">
        <v>15</v>
      </c>
    </row>
    <row r="38" spans="1:13" ht="12.75">
      <c r="A38" s="14"/>
      <c r="B38" s="15" t="s">
        <v>68</v>
      </c>
      <c r="C38" s="16"/>
      <c r="D38" s="16"/>
      <c r="E38" s="17"/>
      <c r="F38" s="18"/>
      <c r="G38" s="18"/>
      <c r="H38" s="18"/>
      <c r="I38" s="18"/>
      <c r="J38" s="18"/>
      <c r="K38" s="18"/>
      <c r="L38" s="14"/>
      <c r="M38" s="14"/>
    </row>
    <row r="39" spans="1:13" ht="12.75">
      <c r="A39" s="14"/>
      <c r="B39" s="15"/>
      <c r="C39" s="1" t="s">
        <v>28</v>
      </c>
      <c r="D39" s="41"/>
      <c r="E39" s="17"/>
      <c r="F39" s="18">
        <f aca="true" t="shared" si="2" ref="F39:F50">K39+H39+I39+J39</f>
        <v>6500</v>
      </c>
      <c r="G39" s="18">
        <f t="shared" si="0"/>
        <v>6500</v>
      </c>
      <c r="H39" s="18">
        <f>SUM(H40:H40)</f>
        <v>0</v>
      </c>
      <c r="I39" s="18">
        <f>SUM(I40:I40)</f>
        <v>6500</v>
      </c>
      <c r="J39" s="18">
        <f>SUM(J40:J40)</f>
        <v>0</v>
      </c>
      <c r="K39" s="18">
        <f>SUM(K40:K40)</f>
        <v>0</v>
      </c>
      <c r="L39" s="14"/>
      <c r="M39" s="14"/>
    </row>
    <row r="40" spans="1:13" ht="117" customHeight="1">
      <c r="A40" s="17">
        <v>12</v>
      </c>
      <c r="B40" s="20" t="s">
        <v>89</v>
      </c>
      <c r="C40" s="17" t="s">
        <v>30</v>
      </c>
      <c r="D40" s="25" t="s">
        <v>31</v>
      </c>
      <c r="E40" s="28" t="s">
        <v>69</v>
      </c>
      <c r="F40" s="22">
        <f>K40+H40+I40+J40</f>
        <v>6500</v>
      </c>
      <c r="G40" s="22">
        <f t="shared" si="0"/>
        <v>6500</v>
      </c>
      <c r="H40" s="22"/>
      <c r="I40" s="22">
        <v>6500</v>
      </c>
      <c r="J40" s="23"/>
      <c r="K40" s="23"/>
      <c r="L40" s="21" t="s">
        <v>70</v>
      </c>
      <c r="M40" s="24">
        <v>15</v>
      </c>
    </row>
    <row r="41" spans="1:13" ht="12.75">
      <c r="A41" s="14"/>
      <c r="B41" s="15" t="s">
        <v>71</v>
      </c>
      <c r="C41" s="16"/>
      <c r="D41" s="16"/>
      <c r="E41" s="17"/>
      <c r="F41" s="18"/>
      <c r="G41" s="18"/>
      <c r="H41" s="18"/>
      <c r="I41" s="18"/>
      <c r="J41" s="18"/>
      <c r="K41" s="18"/>
      <c r="L41" s="14"/>
      <c r="M41" s="14"/>
    </row>
    <row r="42" spans="1:13" ht="12.75">
      <c r="A42" s="14"/>
      <c r="B42" s="15"/>
      <c r="C42" s="1" t="s">
        <v>28</v>
      </c>
      <c r="D42" s="41"/>
      <c r="E42" s="17"/>
      <c r="F42" s="18">
        <f t="shared" si="2"/>
        <v>3000</v>
      </c>
      <c r="G42" s="18">
        <f aca="true" t="shared" si="3" ref="G42:G48">H42+I42+J42</f>
        <v>3000</v>
      </c>
      <c r="H42" s="18">
        <f>SUM(H43:H43)</f>
        <v>0</v>
      </c>
      <c r="I42" s="18">
        <f>SUM(I43:I43)</f>
        <v>3000</v>
      </c>
      <c r="J42" s="18">
        <f>SUM(J43:J43)</f>
        <v>0</v>
      </c>
      <c r="K42" s="18">
        <f>SUM(K43:K43)</f>
        <v>0</v>
      </c>
      <c r="L42" s="18"/>
      <c r="M42" s="14"/>
    </row>
    <row r="43" spans="1:13" ht="38.25">
      <c r="A43" s="29">
        <v>13</v>
      </c>
      <c r="B43" s="20" t="s">
        <v>72</v>
      </c>
      <c r="C43" s="29" t="s">
        <v>30</v>
      </c>
      <c r="D43" s="29" t="s">
        <v>31</v>
      </c>
      <c r="E43" s="21" t="s">
        <v>73</v>
      </c>
      <c r="F43" s="22">
        <f>K43+H43+I43+J43</f>
        <v>3000</v>
      </c>
      <c r="G43" s="22">
        <f t="shared" si="3"/>
        <v>3000</v>
      </c>
      <c r="H43" s="23"/>
      <c r="I43" s="22">
        <v>3000</v>
      </c>
      <c r="J43" s="23"/>
      <c r="K43" s="22"/>
      <c r="L43" s="21" t="s">
        <v>74</v>
      </c>
      <c r="M43" s="24">
        <v>15</v>
      </c>
    </row>
    <row r="44" spans="1:13" ht="12.75">
      <c r="A44" s="14"/>
      <c r="B44" s="15" t="s">
        <v>75</v>
      </c>
      <c r="C44" s="16"/>
      <c r="D44" s="16"/>
      <c r="E44" s="17"/>
      <c r="F44" s="18"/>
      <c r="G44" s="18"/>
      <c r="H44" s="18"/>
      <c r="I44" s="18"/>
      <c r="J44" s="18"/>
      <c r="K44" s="18"/>
      <c r="L44" s="14"/>
      <c r="M44" s="14"/>
    </row>
    <row r="45" spans="1:13" ht="12.75">
      <c r="A45" s="14"/>
      <c r="B45" s="15"/>
      <c r="C45" s="1" t="s">
        <v>28</v>
      </c>
      <c r="D45" s="41"/>
      <c r="E45" s="17"/>
      <c r="F45" s="18">
        <f t="shared" si="2"/>
        <v>10700</v>
      </c>
      <c r="G45" s="18">
        <f t="shared" si="3"/>
        <v>10700</v>
      </c>
      <c r="H45" s="18">
        <f>SUM(H46:H48)</f>
        <v>0</v>
      </c>
      <c r="I45" s="18">
        <f>SUM(I46:I48)</f>
        <v>10700</v>
      </c>
      <c r="J45" s="18">
        <f>SUM(J46:J48)</f>
        <v>0</v>
      </c>
      <c r="K45" s="18">
        <f>SUM(K46:K48)</f>
        <v>0</v>
      </c>
      <c r="L45" s="14"/>
      <c r="M45" s="14"/>
    </row>
    <row r="46" spans="1:13" ht="76.5">
      <c r="A46" s="17">
        <v>14</v>
      </c>
      <c r="B46" s="20" t="s">
        <v>90</v>
      </c>
      <c r="C46" s="17" t="s">
        <v>30</v>
      </c>
      <c r="D46" s="25" t="s">
        <v>31</v>
      </c>
      <c r="E46" s="30" t="s">
        <v>76</v>
      </c>
      <c r="F46" s="22">
        <f t="shared" si="2"/>
        <v>1800</v>
      </c>
      <c r="G46" s="22">
        <f t="shared" si="3"/>
        <v>1800</v>
      </c>
      <c r="H46" s="23"/>
      <c r="I46" s="22">
        <v>1800</v>
      </c>
      <c r="J46" s="23"/>
      <c r="K46" s="23"/>
      <c r="L46" s="21" t="s">
        <v>77</v>
      </c>
      <c r="M46" s="24">
        <v>20</v>
      </c>
    </row>
    <row r="47" spans="1:13" ht="63.75">
      <c r="A47" s="17">
        <v>15</v>
      </c>
      <c r="B47" s="20" t="s">
        <v>78</v>
      </c>
      <c r="C47" s="17" t="s">
        <v>30</v>
      </c>
      <c r="D47" s="25" t="s">
        <v>31</v>
      </c>
      <c r="E47" s="30" t="s">
        <v>79</v>
      </c>
      <c r="F47" s="22">
        <f t="shared" si="2"/>
        <v>7300</v>
      </c>
      <c r="G47" s="22">
        <f t="shared" si="3"/>
        <v>7300</v>
      </c>
      <c r="H47" s="23"/>
      <c r="I47" s="22">
        <v>7300</v>
      </c>
      <c r="J47" s="23"/>
      <c r="K47" s="23"/>
      <c r="L47" s="21" t="s">
        <v>80</v>
      </c>
      <c r="M47" s="24">
        <v>15</v>
      </c>
    </row>
    <row r="48" spans="1:13" ht="67.5" customHeight="1">
      <c r="A48" s="17">
        <v>16</v>
      </c>
      <c r="B48" s="20" t="s">
        <v>88</v>
      </c>
      <c r="C48" s="17" t="s">
        <v>30</v>
      </c>
      <c r="D48" s="25" t="s">
        <v>31</v>
      </c>
      <c r="E48" s="31" t="s">
        <v>81</v>
      </c>
      <c r="F48" s="22">
        <f t="shared" si="2"/>
        <v>1600</v>
      </c>
      <c r="G48" s="22">
        <f t="shared" si="3"/>
        <v>1600</v>
      </c>
      <c r="H48" s="23"/>
      <c r="I48" s="22">
        <v>1600</v>
      </c>
      <c r="J48" s="23"/>
      <c r="K48" s="23"/>
      <c r="L48" s="21" t="s">
        <v>82</v>
      </c>
      <c r="M48" s="24">
        <v>15</v>
      </c>
    </row>
    <row r="49" spans="1:13" s="37" customFormat="1" ht="12.75">
      <c r="A49" s="32" t="s">
        <v>83</v>
      </c>
      <c r="B49" s="33"/>
      <c r="C49" s="42" t="s">
        <v>84</v>
      </c>
      <c r="D49" s="43"/>
      <c r="E49" s="33"/>
      <c r="F49" s="34">
        <f t="shared" si="2"/>
        <v>82416.6</v>
      </c>
      <c r="G49" s="34">
        <f>H49+I49+J49</f>
        <v>70406.6</v>
      </c>
      <c r="H49" s="34">
        <f>SUM(H50:H50)</f>
        <v>13941.6</v>
      </c>
      <c r="I49" s="34">
        <f>SUM(I50:I50)</f>
        <v>56465</v>
      </c>
      <c r="J49" s="34">
        <f>SUM(J50:J50)</f>
        <v>0</v>
      </c>
      <c r="K49" s="34">
        <f>SUM(K50:K50)</f>
        <v>12010</v>
      </c>
      <c r="L49" s="35"/>
      <c r="M49" s="36"/>
    </row>
    <row r="50" spans="1:13" s="37" customFormat="1" ht="12.75">
      <c r="A50" s="32"/>
      <c r="B50" s="33"/>
      <c r="C50" s="1" t="s">
        <v>28</v>
      </c>
      <c r="D50" s="41"/>
      <c r="E50" s="33"/>
      <c r="F50" s="18">
        <f t="shared" si="2"/>
        <v>82416.6</v>
      </c>
      <c r="G50" s="18">
        <f>H50+I50+J50</f>
        <v>70406.6</v>
      </c>
      <c r="H50" s="38">
        <f>H16+H19+H22+H25+H29+H33+H39+H42+H45</f>
        <v>13941.6</v>
      </c>
      <c r="I50" s="38">
        <f>I16+I19+I22+I25+I29+I33+I39+I42+I45</f>
        <v>56465</v>
      </c>
      <c r="J50" s="38">
        <f>J16+J19+J22+J25+J29+J33+J39+J42+J45</f>
        <v>0</v>
      </c>
      <c r="K50" s="38">
        <f>K16+K19+K22+K25+K29+K33+K39+K42+K45</f>
        <v>12010</v>
      </c>
      <c r="L50" s="35"/>
      <c r="M50" s="36"/>
    </row>
    <row r="51" ht="12.75">
      <c r="L51" s="39"/>
    </row>
    <row r="52" ht="12.75">
      <c r="L52" s="39"/>
    </row>
    <row r="53" spans="1:7" ht="12.75">
      <c r="A53" s="40"/>
      <c r="B53" s="2" t="s">
        <v>85</v>
      </c>
      <c r="C53" s="2"/>
      <c r="D53" s="2"/>
      <c r="E53" s="2"/>
      <c r="G53" s="2" t="s">
        <v>86</v>
      </c>
    </row>
    <row r="54" ht="12.75">
      <c r="L54" s="39"/>
    </row>
    <row r="55" ht="12.75">
      <c r="L55" s="39"/>
    </row>
    <row r="56" ht="12.75">
      <c r="L56" s="39"/>
    </row>
    <row r="57" ht="12.75">
      <c r="L57" s="39"/>
    </row>
    <row r="58" ht="12.75">
      <c r="L58" s="39"/>
    </row>
    <row r="59" ht="12.75">
      <c r="L59" s="39"/>
    </row>
    <row r="60" ht="12.75">
      <c r="L60" s="39"/>
    </row>
    <row r="61" ht="12.75">
      <c r="L61" s="39"/>
    </row>
    <row r="62" ht="12.75">
      <c r="L62" s="39"/>
    </row>
    <row r="63" ht="12.75">
      <c r="L63" s="39"/>
    </row>
    <row r="64" ht="12.75">
      <c r="L64" s="39"/>
    </row>
    <row r="65" ht="12.75">
      <c r="L65" s="39"/>
    </row>
    <row r="66" ht="12.75">
      <c r="L66" s="39"/>
    </row>
    <row r="67" ht="12.75">
      <c r="L67" s="39"/>
    </row>
    <row r="68" ht="12.75">
      <c r="L68" s="39"/>
    </row>
    <row r="69" ht="12.75">
      <c r="L69" s="39"/>
    </row>
    <row r="70" ht="12.75">
      <c r="L70" s="39"/>
    </row>
    <row r="71" ht="12.75">
      <c r="L71" s="39"/>
    </row>
    <row r="72" ht="12.75">
      <c r="L72" s="39"/>
    </row>
    <row r="73" ht="12.75">
      <c r="L73" s="39"/>
    </row>
    <row r="74" ht="12.75">
      <c r="L74" s="39"/>
    </row>
    <row r="75" ht="12.75">
      <c r="L75" s="39"/>
    </row>
    <row r="76" ht="12.75">
      <c r="L76" s="39"/>
    </row>
    <row r="77" ht="12.75">
      <c r="L77" s="39"/>
    </row>
    <row r="78" ht="12.75">
      <c r="L78" s="39"/>
    </row>
    <row r="79" ht="12.75">
      <c r="L79" s="39"/>
    </row>
    <row r="80" ht="12.75">
      <c r="L80" s="39"/>
    </row>
    <row r="81" ht="12.75">
      <c r="L81" s="39"/>
    </row>
    <row r="82" ht="12.75">
      <c r="L82" s="39"/>
    </row>
    <row r="83" ht="12.75">
      <c r="L83" s="39"/>
    </row>
    <row r="84" ht="12.75">
      <c r="L84" s="39"/>
    </row>
    <row r="85" ht="12.75">
      <c r="L85" s="39"/>
    </row>
    <row r="86" ht="12.75">
      <c r="L86" s="39"/>
    </row>
    <row r="87" ht="12.75">
      <c r="L87" s="39"/>
    </row>
    <row r="88" ht="12.75">
      <c r="L88" s="39"/>
    </row>
    <row r="89" ht="12.75">
      <c r="L89" s="39"/>
    </row>
    <row r="90" ht="12.75">
      <c r="L90" s="39"/>
    </row>
    <row r="91" ht="12.75">
      <c r="L91" s="39"/>
    </row>
    <row r="92" ht="12.75">
      <c r="L92" s="39"/>
    </row>
    <row r="93" ht="12.75">
      <c r="L93" s="39"/>
    </row>
    <row r="94" ht="12.75">
      <c r="L94" s="39"/>
    </row>
    <row r="95" ht="12.75">
      <c r="L95" s="39"/>
    </row>
    <row r="96" ht="12.75">
      <c r="L96" s="39"/>
    </row>
    <row r="97" ht="12.75">
      <c r="L97" s="39"/>
    </row>
    <row r="98" ht="12.75">
      <c r="L98" s="39"/>
    </row>
    <row r="99" ht="12.75">
      <c r="L99" s="39"/>
    </row>
    <row r="100" ht="12.75">
      <c r="L100" s="39"/>
    </row>
    <row r="101" ht="12.75">
      <c r="L101" s="39"/>
    </row>
    <row r="102" ht="12.75">
      <c r="L102" s="39"/>
    </row>
    <row r="103" ht="12.75">
      <c r="L103" s="39"/>
    </row>
    <row r="104" ht="12.75">
      <c r="L104" s="39"/>
    </row>
    <row r="105" ht="12.75">
      <c r="L105" s="39"/>
    </row>
    <row r="106" ht="12.75">
      <c r="L106" s="39"/>
    </row>
    <row r="107" ht="12.75">
      <c r="L107" s="39"/>
    </row>
    <row r="108" ht="12.75">
      <c r="L108" s="39"/>
    </row>
    <row r="109" ht="12.75">
      <c r="L109" s="39"/>
    </row>
    <row r="110" ht="12.75">
      <c r="L110" s="39"/>
    </row>
    <row r="111" ht="12.75">
      <c r="L111" s="39"/>
    </row>
    <row r="112" ht="12.75">
      <c r="L112" s="39"/>
    </row>
    <row r="113" ht="12.75">
      <c r="L113" s="39"/>
    </row>
    <row r="114" ht="12.75">
      <c r="L114" s="39"/>
    </row>
    <row r="115" ht="12.75">
      <c r="L115" s="39"/>
    </row>
    <row r="116" ht="12.75">
      <c r="L116" s="39"/>
    </row>
    <row r="117" ht="12.75">
      <c r="L117" s="39"/>
    </row>
    <row r="118" ht="12.75">
      <c r="L118" s="39"/>
    </row>
    <row r="119" ht="12.75">
      <c r="L119" s="39"/>
    </row>
    <row r="120" ht="12.75">
      <c r="L120" s="39"/>
    </row>
    <row r="121" ht="12.75">
      <c r="L121" s="39"/>
    </row>
    <row r="122" ht="12.75">
      <c r="L122" s="39"/>
    </row>
    <row r="123" ht="12.75">
      <c r="L123" s="39"/>
    </row>
    <row r="124" ht="12.75">
      <c r="L124" s="39"/>
    </row>
    <row r="125" ht="12.75">
      <c r="L125" s="39"/>
    </row>
    <row r="126" ht="12.75">
      <c r="L126" s="39"/>
    </row>
    <row r="127" ht="12.75">
      <c r="L127" s="39"/>
    </row>
    <row r="128" ht="12.75">
      <c r="L128" s="39"/>
    </row>
    <row r="129" ht="12.75">
      <c r="L129" s="39"/>
    </row>
    <row r="130" ht="12.75">
      <c r="L130" s="39"/>
    </row>
    <row r="131" ht="12.75">
      <c r="L131" s="39"/>
    </row>
    <row r="132" ht="12.75">
      <c r="L132" s="39"/>
    </row>
    <row r="133" ht="12.75">
      <c r="L133" s="39"/>
    </row>
    <row r="134" ht="12.75">
      <c r="L134" s="39"/>
    </row>
    <row r="135" ht="12.75">
      <c r="L135" s="39"/>
    </row>
    <row r="136" ht="12.75">
      <c r="L136" s="39"/>
    </row>
    <row r="137" ht="12.75">
      <c r="L137" s="39"/>
    </row>
    <row r="138" ht="12.75">
      <c r="L138" s="39"/>
    </row>
    <row r="139" ht="12.75">
      <c r="L139" s="39"/>
    </row>
    <row r="140" ht="12.75">
      <c r="L140" s="39"/>
    </row>
    <row r="141" ht="12.75">
      <c r="L141" s="39"/>
    </row>
    <row r="142" ht="12.75">
      <c r="L142" s="39"/>
    </row>
    <row r="143" ht="12.75">
      <c r="L143" s="39"/>
    </row>
    <row r="144" ht="12.75">
      <c r="L144" s="39"/>
    </row>
    <row r="145" ht="12.75">
      <c r="L145" s="39"/>
    </row>
    <row r="146" ht="12.75">
      <c r="L146" s="39"/>
    </row>
    <row r="147" ht="12.75">
      <c r="L147" s="39"/>
    </row>
    <row r="148" ht="12.75">
      <c r="L148" s="39"/>
    </row>
    <row r="149" ht="12.75">
      <c r="L149" s="39"/>
    </row>
    <row r="150" ht="12.75">
      <c r="L150" s="39"/>
    </row>
    <row r="151" ht="12.75">
      <c r="L151" s="39"/>
    </row>
    <row r="152" ht="12.75">
      <c r="L152" s="39"/>
    </row>
    <row r="153" ht="12.75">
      <c r="L153" s="39"/>
    </row>
    <row r="154" ht="12.75">
      <c r="L154" s="39"/>
    </row>
    <row r="155" ht="12.75">
      <c r="L155" s="39"/>
    </row>
    <row r="156" ht="12.75">
      <c r="L156" s="39"/>
    </row>
    <row r="157" ht="12.75">
      <c r="L157" s="39"/>
    </row>
    <row r="158" ht="12.75">
      <c r="L158" s="39"/>
    </row>
    <row r="159" ht="12.75">
      <c r="L159" s="39"/>
    </row>
    <row r="160" ht="12.75">
      <c r="L160" s="39"/>
    </row>
    <row r="161" ht="12.75">
      <c r="L161" s="39"/>
    </row>
    <row r="162" ht="12.75">
      <c r="L162" s="39"/>
    </row>
    <row r="163" ht="12.75">
      <c r="L163" s="39"/>
    </row>
  </sheetData>
  <sheetProtection/>
  <mergeCells count="23">
    <mergeCell ref="A11:A13"/>
    <mergeCell ref="B11:B13"/>
    <mergeCell ref="C11:D11"/>
    <mergeCell ref="C19:D19"/>
    <mergeCell ref="C16:D16"/>
    <mergeCell ref="E11:E13"/>
    <mergeCell ref="M11:M13"/>
    <mergeCell ref="H12:I12"/>
    <mergeCell ref="J12:J13"/>
    <mergeCell ref="K12:K13"/>
    <mergeCell ref="H11:K11"/>
    <mergeCell ref="L11:L13"/>
    <mergeCell ref="F11:F13"/>
    <mergeCell ref="G11:G13"/>
    <mergeCell ref="C50:D50"/>
    <mergeCell ref="C39:D39"/>
    <mergeCell ref="C42:D42"/>
    <mergeCell ref="C45:D45"/>
    <mergeCell ref="C49:D49"/>
    <mergeCell ref="C22:D22"/>
    <mergeCell ref="C25:D25"/>
    <mergeCell ref="C29:D29"/>
    <mergeCell ref="C33:D33"/>
  </mergeCells>
  <printOptions/>
  <pageMargins left="0.3937007874015748" right="0.3937007874015748" top="0.3937007874015748" bottom="0.3937007874015748" header="0.5118110236220472" footer="0.1968503937007874"/>
  <pageSetup fitToHeight="3" horizontalDpi="600" verticalDpi="600" orientation="landscape" paperSize="9" scale="81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"КС-Прикамье"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krasilnikov_va</dc:creator>
  <cp:keywords/>
  <dc:description/>
  <cp:lastModifiedBy>uglitskih</cp:lastModifiedBy>
  <dcterms:created xsi:type="dcterms:W3CDTF">2012-03-13T08:48:53Z</dcterms:created>
  <dcterms:modified xsi:type="dcterms:W3CDTF">2013-05-31T09:37:59Z</dcterms:modified>
  <cp:category/>
  <cp:version/>
  <cp:contentType/>
  <cp:contentStatus/>
</cp:coreProperties>
</file>